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695" tabRatio="744" activeTab="1"/>
  </bookViews>
  <sheets>
    <sheet name="Orçamento 120" sheetId="1" r:id="rId1"/>
    <sheet name=" Cronog - Estrada" sheetId="2" r:id="rId2"/>
  </sheets>
  <definedNames>
    <definedName name="_xlnm.Print_Area" localSheetId="1">' Cronog - Estrada'!$A$1:$R$26</definedName>
    <definedName name="_xlnm.Print_Area" localSheetId="0">'Orçamento 120'!$A$1:$J$20</definedName>
  </definedNames>
  <calcPr fullCalcOnLoad="1"/>
</workbook>
</file>

<file path=xl/sharedStrings.xml><?xml version="1.0" encoding="utf-8"?>
<sst xmlns="http://schemas.openxmlformats.org/spreadsheetml/2006/main" count="87" uniqueCount="56">
  <si>
    <t>ORÇAMENTO  QUANTITATIVO</t>
  </si>
  <si>
    <t>CÓD. P.</t>
  </si>
  <si>
    <t>PRIORIDADE:   1</t>
  </si>
  <si>
    <t>ITEM</t>
  </si>
  <si>
    <t>DISCRIMINAÇÃO DE SERVIÇOS</t>
  </si>
  <si>
    <t>Unid</t>
  </si>
  <si>
    <t xml:space="preserve">Materiais </t>
  </si>
  <si>
    <t>MO</t>
  </si>
  <si>
    <t>Materiais-M.º</t>
  </si>
  <si>
    <t>Total Mat.</t>
  </si>
  <si>
    <t>Total M.º</t>
  </si>
  <si>
    <t>Total Item</t>
  </si>
  <si>
    <t>TOTAL</t>
  </si>
  <si>
    <t xml:space="preserve">RESP. TÉCNICO:  </t>
  </si>
  <si>
    <t xml:space="preserve">VISTO DA ADMINISTRAÇÃO:  </t>
  </si>
  <si>
    <t>DATA:</t>
  </si>
  <si>
    <t>CRONOGRAMA FÍSICO - FINANCEIRO</t>
  </si>
  <si>
    <t>Item</t>
  </si>
  <si>
    <t>Discriminação</t>
  </si>
  <si>
    <t xml:space="preserve">Mês 1 </t>
  </si>
  <si>
    <t xml:space="preserve">Mês 2 </t>
  </si>
  <si>
    <t xml:space="preserve">Mês 3 </t>
  </si>
  <si>
    <t xml:space="preserve">Mês 4 </t>
  </si>
  <si>
    <t xml:space="preserve">Mês 5 </t>
  </si>
  <si>
    <t xml:space="preserve">Mês 6 </t>
  </si>
  <si>
    <t>Físico</t>
  </si>
  <si>
    <t>Finan.</t>
  </si>
  <si>
    <t>P</t>
  </si>
  <si>
    <t>R</t>
  </si>
  <si>
    <t>TOTAL ACUMULADO</t>
  </si>
  <si>
    <t>Eng. Responsável</t>
  </si>
  <si>
    <r>
      <t xml:space="preserve">PROPONENTE:  </t>
    </r>
    <r>
      <rPr>
        <sz val="10"/>
        <rFont val="Arial"/>
        <family val="2"/>
      </rPr>
      <t>Prefeitura Municipal de São Domingos do Sul</t>
    </r>
  </si>
  <si>
    <t>LOCAL:</t>
  </si>
  <si>
    <t>Prefeitura Municipal</t>
  </si>
  <si>
    <t>Quant.</t>
  </si>
  <si>
    <t>TUBOS DE CONCRETO</t>
  </si>
  <si>
    <t>um</t>
  </si>
  <si>
    <t xml:space="preserve">Eng. IDIR DECOL CREA RS063011 </t>
  </si>
  <si>
    <t>1.1</t>
  </si>
  <si>
    <t xml:space="preserve"> VALOR </t>
  </si>
  <si>
    <t xml:space="preserve"> Finan. </t>
  </si>
  <si>
    <t xml:space="preserve"> -   </t>
  </si>
  <si>
    <t>Tubos de Concreto</t>
  </si>
  <si>
    <t xml:space="preserve"> __________________________ </t>
  </si>
  <si>
    <t>IDIR DECOL</t>
  </si>
  <si>
    <t>CREA RS063011</t>
  </si>
  <si>
    <t>SÃO DOMINGOS DO SUL - RS</t>
  </si>
  <si>
    <t>BOCAS NORMAIS E ESCONSAS</t>
  </si>
  <si>
    <t>U N</t>
  </si>
  <si>
    <t>Bocas Normais e Esconsas</t>
  </si>
  <si>
    <t>BOCA BSTC D= 1,20m</t>
  </si>
  <si>
    <t>BSTC D= 1,20m</t>
  </si>
  <si>
    <t xml:space="preserve"> BUEIRO ESTRADA  ACESSO CIRÍACO - LINHA GRAMIAMUNHA</t>
  </si>
  <si>
    <t>LINHA GRAMIAMUNHA - SÃO DOMINGOS DO SUL - RS</t>
  </si>
  <si>
    <t>BDI INCLUSO 39,41% ( Com Desoneração )</t>
  </si>
  <si>
    <r>
      <t>PROJETO:</t>
    </r>
    <r>
      <rPr>
        <sz val="10"/>
        <rFont val="Arial"/>
        <family val="2"/>
      </rPr>
      <t xml:space="preserve">  BUEIRO ESTRADA DE ACESSO A CIRÍACO - LINHA GRAMIAMUNHA</t>
    </r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</si>
</sst>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 &quot;R$&quot;* #,##0_ ;_ &quot;R$&quot;* \-#,##0_ ;_ &quot;R$&quot;* &quot;-&quot;_ ;_ @_ "/>
    <numFmt numFmtId="179" formatCode="_ * #,##0_ ;_ * \-#,##0_ ;_ * &quot;-&quot;_ ;_ @_ "/>
    <numFmt numFmtId="180" formatCode="_ &quot;R$&quot;* #,##0.00_ ;_ &quot;R$&quot;* \-#,##0.00_ ;_ &quot;R$&quot;* &quot;-&quot;??_ ;_ @_ "/>
    <numFmt numFmtId="181" formatCode="_ * #,##0.00_ ;_ * \-#,##0.00_ ;_ * &quot;-&quot;??_ ;_ @_ "/>
    <numFmt numFmtId="182" formatCode="_(* #,##0.000_);_(* \(#,##0.000\);_(* &quot;-&quot;??_);_(@_)"/>
    <numFmt numFmtId="183" formatCode="0.0%"/>
    <numFmt numFmtId="184" formatCode="_(* #,##0_);_(* \(#,##0\);_(* &quot;-&quot;??_);_(@_)"/>
    <numFmt numFmtId="185" formatCode="0.0"/>
    <numFmt numFmtId="186" formatCode="_(* #,##0.0000_);_(* \(#,##0.0000\);_(* &quot;-&quot;??_);_(@_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81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71" fontId="6" fillId="0" borderId="0" xfId="54" applyFont="1" applyAlignment="1">
      <alignment/>
    </xf>
    <xf numFmtId="171" fontId="5" fillId="0" borderId="0" xfId="54" applyFont="1" applyAlignment="1">
      <alignment/>
    </xf>
    <xf numFmtId="171" fontId="6" fillId="0" borderId="0" xfId="54" applyFont="1" applyAlignment="1">
      <alignment horizontal="center"/>
    </xf>
    <xf numFmtId="181" fontId="6" fillId="0" borderId="0" xfId="63" applyFont="1" applyAlignment="1">
      <alignment horizontal="center"/>
    </xf>
    <xf numFmtId="171" fontId="1" fillId="0" borderId="0" xfId="54" applyFont="1" applyAlignment="1">
      <alignment/>
    </xf>
    <xf numFmtId="0" fontId="1" fillId="0" borderId="0" xfId="0" applyFont="1" applyAlignment="1">
      <alignment/>
    </xf>
    <xf numFmtId="171" fontId="6" fillId="0" borderId="0" xfId="54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71" fontId="5" fillId="0" borderId="12" xfId="53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Continuous"/>
    </xf>
    <xf numFmtId="171" fontId="5" fillId="0" borderId="12" xfId="53" applyFont="1" applyBorder="1" applyAlignment="1">
      <alignment/>
    </xf>
    <xf numFmtId="184" fontId="5" fillId="0" borderId="12" xfId="53" applyNumberFormat="1" applyFont="1" applyBorder="1" applyAlignment="1">
      <alignment horizontal="center"/>
    </xf>
    <xf numFmtId="171" fontId="5" fillId="0" borderId="12" xfId="53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 quotePrefix="1">
      <alignment horizontal="center"/>
    </xf>
    <xf numFmtId="0" fontId="5" fillId="0" borderId="0" xfId="0" applyFont="1" applyBorder="1" applyAlignment="1">
      <alignment horizontal="left"/>
    </xf>
    <xf numFmtId="171" fontId="7" fillId="0" borderId="0" xfId="53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1" fontId="5" fillId="0" borderId="0" xfId="53" applyFont="1" applyBorder="1" applyAlignment="1">
      <alignment horizontal="center"/>
    </xf>
    <xf numFmtId="171" fontId="5" fillId="0" borderId="0" xfId="53" applyFont="1" applyBorder="1" applyAlignment="1">
      <alignment/>
    </xf>
    <xf numFmtId="171" fontId="5" fillId="0" borderId="0" xfId="53" applyFont="1" applyBorder="1" applyAlignment="1">
      <alignment/>
    </xf>
    <xf numFmtId="0" fontId="5" fillId="0" borderId="0" xfId="0" applyFont="1" applyBorder="1" applyAlignment="1">
      <alignment/>
    </xf>
    <xf numFmtId="177" fontId="5" fillId="0" borderId="0" xfId="47" applyFont="1" applyBorder="1" applyAlignment="1">
      <alignment/>
    </xf>
    <xf numFmtId="171" fontId="5" fillId="0" borderId="0" xfId="53" applyFont="1" applyBorder="1" applyAlignment="1">
      <alignment horizontal="left"/>
    </xf>
    <xf numFmtId="0" fontId="5" fillId="0" borderId="15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177" fontId="5" fillId="0" borderId="0" xfId="47" applyFont="1" applyBorder="1" applyAlignment="1">
      <alignment horizontal="center"/>
    </xf>
    <xf numFmtId="14" fontId="5" fillId="0" borderId="0" xfId="53" applyNumberFormat="1" applyFont="1" applyBorder="1" applyAlignment="1">
      <alignment/>
    </xf>
    <xf numFmtId="0" fontId="5" fillId="0" borderId="0" xfId="0" applyFont="1" applyAlignment="1">
      <alignment/>
    </xf>
    <xf numFmtId="171" fontId="6" fillId="0" borderId="0" xfId="53" applyFont="1" applyAlignment="1">
      <alignment/>
    </xf>
    <xf numFmtId="183" fontId="6" fillId="0" borderId="0" xfId="50" applyNumberFormat="1" applyFont="1" applyAlignment="1">
      <alignment/>
    </xf>
    <xf numFmtId="9" fontId="6" fillId="0" borderId="0" xfId="50" applyNumberFormat="1" applyFont="1" applyAlignment="1">
      <alignment horizontal="center"/>
    </xf>
    <xf numFmtId="171" fontId="5" fillId="0" borderId="11" xfId="53" applyFont="1" applyBorder="1" applyAlignment="1">
      <alignment horizontal="center"/>
    </xf>
    <xf numFmtId="183" fontId="5" fillId="0" borderId="11" xfId="50" applyNumberFormat="1" applyFont="1" applyBorder="1" applyAlignment="1">
      <alignment horizontal="center"/>
    </xf>
    <xf numFmtId="171" fontId="5" fillId="0" borderId="13" xfId="53" applyFont="1" applyBorder="1" applyAlignment="1">
      <alignment horizontal="center"/>
    </xf>
    <xf numFmtId="171" fontId="5" fillId="0" borderId="12" xfId="53" applyFont="1" applyBorder="1" applyAlignment="1">
      <alignment horizontal="center"/>
    </xf>
    <xf numFmtId="9" fontId="5" fillId="0" borderId="11" xfId="5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171" fontId="6" fillId="0" borderId="17" xfId="53" applyFont="1" applyBorder="1" applyAlignment="1">
      <alignment/>
    </xf>
    <xf numFmtId="0" fontId="5" fillId="0" borderId="17" xfId="0" applyFont="1" applyBorder="1" applyAlignment="1">
      <alignment horizontal="center"/>
    </xf>
    <xf numFmtId="183" fontId="6" fillId="0" borderId="18" xfId="50" applyNumberFormat="1" applyFont="1" applyBorder="1" applyAlignment="1">
      <alignment/>
    </xf>
    <xf numFmtId="171" fontId="6" fillId="0" borderId="19" xfId="53" applyFont="1" applyBorder="1" applyAlignment="1">
      <alignment/>
    </xf>
    <xf numFmtId="183" fontId="6" fillId="0" borderId="20" xfId="50" applyNumberFormat="1" applyFont="1" applyBorder="1" applyAlignment="1">
      <alignment/>
    </xf>
    <xf numFmtId="171" fontId="6" fillId="0" borderId="20" xfId="53" applyFont="1" applyBorder="1" applyAlignment="1">
      <alignment/>
    </xf>
    <xf numFmtId="9" fontId="6" fillId="0" borderId="18" xfId="50" applyNumberFormat="1" applyFont="1" applyBorder="1" applyAlignment="1">
      <alignment horizontal="center"/>
    </xf>
    <xf numFmtId="0" fontId="6" fillId="0" borderId="19" xfId="0" applyFont="1" applyBorder="1" applyAlignment="1">
      <alignment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171" fontId="0" fillId="0" borderId="21" xfId="53" applyBorder="1" applyAlignment="1">
      <alignment/>
    </xf>
    <xf numFmtId="0" fontId="1" fillId="0" borderId="21" xfId="0" applyFont="1" applyBorder="1" applyAlignment="1">
      <alignment horizontal="center"/>
    </xf>
    <xf numFmtId="183" fontId="0" fillId="0" borderId="21" xfId="50" applyNumberFormat="1" applyBorder="1" applyAlignment="1">
      <alignment/>
    </xf>
    <xf numFmtId="9" fontId="0" fillId="0" borderId="21" xfId="50" applyNumberFormat="1" applyBorder="1" applyAlignment="1">
      <alignment horizontal="center"/>
    </xf>
    <xf numFmtId="0" fontId="6" fillId="0" borderId="10" xfId="0" applyFont="1" applyBorder="1" applyAlignment="1">
      <alignment horizontal="center"/>
    </xf>
    <xf numFmtId="183" fontId="6" fillId="0" borderId="22" xfId="50" applyNumberFormat="1" applyFont="1" applyBorder="1" applyAlignment="1">
      <alignment/>
    </xf>
    <xf numFmtId="171" fontId="6" fillId="0" borderId="23" xfId="53" applyFont="1" applyBorder="1" applyAlignment="1">
      <alignment/>
    </xf>
    <xf numFmtId="9" fontId="6" fillId="0" borderId="22" xfId="50" applyNumberFormat="1" applyFont="1" applyBorder="1" applyAlignment="1">
      <alignment horizontal="center"/>
    </xf>
    <xf numFmtId="0" fontId="5" fillId="0" borderId="21" xfId="0" applyFont="1" applyBorder="1" applyAlignment="1">
      <alignment/>
    </xf>
    <xf numFmtId="183" fontId="6" fillId="0" borderId="18" xfId="5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71" fontId="6" fillId="0" borderId="25" xfId="53" applyFont="1" applyBorder="1" applyAlignment="1">
      <alignment/>
    </xf>
    <xf numFmtId="0" fontId="5" fillId="0" borderId="25" xfId="0" applyFont="1" applyBorder="1" applyAlignment="1">
      <alignment horizontal="center"/>
    </xf>
    <xf numFmtId="171" fontId="5" fillId="0" borderId="24" xfId="53" applyFont="1" applyBorder="1" applyAlignment="1">
      <alignment/>
    </xf>
    <xf numFmtId="0" fontId="5" fillId="0" borderId="21" xfId="0" applyFont="1" applyBorder="1" applyAlignment="1">
      <alignment horizontal="center"/>
    </xf>
    <xf numFmtId="183" fontId="6" fillId="0" borderId="0" xfId="50" applyNumberFormat="1" applyFont="1" applyAlignment="1">
      <alignment horizontal="center"/>
    </xf>
    <xf numFmtId="183" fontId="6" fillId="0" borderId="26" xfId="50" applyNumberFormat="1" applyFont="1" applyBorder="1" applyAlignment="1">
      <alignment/>
    </xf>
    <xf numFmtId="183" fontId="6" fillId="0" borderId="26" xfId="50" applyNumberFormat="1" applyFont="1" applyBorder="1" applyAlignment="1">
      <alignment horizontal="center"/>
    </xf>
    <xf numFmtId="181" fontId="6" fillId="0" borderId="22" xfId="63" applyFont="1" applyBorder="1" applyAlignment="1">
      <alignment horizontal="center"/>
    </xf>
    <xf numFmtId="181" fontId="6" fillId="0" borderId="23" xfId="63" applyFont="1" applyBorder="1" applyAlignment="1">
      <alignment/>
    </xf>
    <xf numFmtId="181" fontId="6" fillId="0" borderId="19" xfId="63" applyFont="1" applyBorder="1" applyAlignment="1">
      <alignment/>
    </xf>
    <xf numFmtId="171" fontId="5" fillId="0" borderId="0" xfId="53" applyFont="1" applyAlignment="1">
      <alignment/>
    </xf>
    <xf numFmtId="181" fontId="0" fillId="0" borderId="21" xfId="63" applyBorder="1" applyAlignment="1">
      <alignment/>
    </xf>
    <xf numFmtId="171" fontId="4" fillId="0" borderId="0" xfId="53" applyFont="1" applyBorder="1" applyAlignment="1">
      <alignment horizontal="centerContinuous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71" fontId="6" fillId="0" borderId="0" xfId="54" applyFont="1" applyFill="1" applyBorder="1" applyAlignment="1">
      <alignment/>
    </xf>
    <xf numFmtId="181" fontId="6" fillId="0" borderId="0" xfId="63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Continuous"/>
    </xf>
    <xf numFmtId="171" fontId="5" fillId="0" borderId="29" xfId="54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Continuous"/>
    </xf>
    <xf numFmtId="171" fontId="5" fillId="0" borderId="29" xfId="54" applyFont="1" applyFill="1" applyBorder="1" applyAlignment="1">
      <alignment horizontal="centerContinuous"/>
    </xf>
    <xf numFmtId="181" fontId="5" fillId="0" borderId="29" xfId="63" applyFont="1" applyFill="1" applyBorder="1" applyAlignment="1">
      <alignment horizontal="center"/>
    </xf>
    <xf numFmtId="171" fontId="5" fillId="0" borderId="30" xfId="54" applyFont="1" applyFill="1" applyBorder="1" applyAlignment="1">
      <alignment horizontal="center"/>
    </xf>
    <xf numFmtId="171" fontId="5" fillId="0" borderId="31" xfId="54" applyFont="1" applyFill="1" applyBorder="1" applyAlignment="1">
      <alignment horizontal="center"/>
    </xf>
    <xf numFmtId="0" fontId="1" fillId="0" borderId="32" xfId="0" applyFont="1" applyFill="1" applyBorder="1" applyAlignment="1" quotePrefix="1">
      <alignment horizontal="center"/>
    </xf>
    <xf numFmtId="0" fontId="1" fillId="0" borderId="20" xfId="0" applyFont="1" applyFill="1" applyBorder="1" applyAlignment="1">
      <alignment horizontal="left"/>
    </xf>
    <xf numFmtId="171" fontId="1" fillId="0" borderId="33" xfId="54" applyFont="1" applyFill="1" applyBorder="1" applyAlignment="1">
      <alignment horizontal="left"/>
    </xf>
    <xf numFmtId="0" fontId="1" fillId="0" borderId="34" xfId="0" applyFont="1" applyFill="1" applyBorder="1" applyAlignment="1">
      <alignment horizontal="center"/>
    </xf>
    <xf numFmtId="171" fontId="1" fillId="0" borderId="34" xfId="54" applyFont="1" applyFill="1" applyBorder="1" applyAlignment="1">
      <alignment horizontal="centerContinuous"/>
    </xf>
    <xf numFmtId="181" fontId="1" fillId="0" borderId="34" xfId="63" applyFont="1" applyFill="1" applyBorder="1" applyAlignment="1">
      <alignment horizontal="center"/>
    </xf>
    <xf numFmtId="171" fontId="1" fillId="0" borderId="35" xfId="54" applyFont="1" applyFill="1" applyBorder="1" applyAlignment="1">
      <alignment horizontal="center"/>
    </xf>
    <xf numFmtId="0" fontId="5" fillId="0" borderId="36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/>
    </xf>
    <xf numFmtId="171" fontId="1" fillId="0" borderId="39" xfId="54" applyFont="1" applyFill="1" applyBorder="1" applyAlignment="1">
      <alignment horizontal="left"/>
    </xf>
    <xf numFmtId="171" fontId="1" fillId="0" borderId="40" xfId="54" applyFont="1" applyFill="1" applyBorder="1" applyAlignment="1">
      <alignment horizontal="left"/>
    </xf>
    <xf numFmtId="171" fontId="6" fillId="0" borderId="40" xfId="54" applyFont="1" applyFill="1" applyBorder="1" applyAlignment="1">
      <alignment horizontal="centerContinuous"/>
    </xf>
    <xf numFmtId="181" fontId="5" fillId="0" borderId="40" xfId="63" applyFont="1" applyFill="1" applyBorder="1" applyAlignment="1">
      <alignment horizontal="center"/>
    </xf>
    <xf numFmtId="171" fontId="5" fillId="0" borderId="41" xfId="54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171" fontId="5" fillId="0" borderId="38" xfId="54" applyFont="1" applyFill="1" applyBorder="1" applyAlignment="1">
      <alignment horizontal="center"/>
    </xf>
    <xf numFmtId="181" fontId="5" fillId="0" borderId="38" xfId="63" applyFont="1" applyFill="1" applyBorder="1" applyAlignment="1">
      <alignment horizontal="center"/>
    </xf>
    <xf numFmtId="171" fontId="5" fillId="0" borderId="36" xfId="54" applyFont="1" applyFill="1" applyBorder="1" applyAlignment="1">
      <alignment horizontal="center"/>
    </xf>
    <xf numFmtId="171" fontId="5" fillId="0" borderId="0" xfId="54" applyFont="1" applyFill="1" applyBorder="1" applyAlignment="1">
      <alignment horizontal="center"/>
    </xf>
    <xf numFmtId="181" fontId="5" fillId="0" borderId="0" xfId="63" applyFont="1" applyFill="1" applyBorder="1" applyAlignment="1">
      <alignment horizontal="center"/>
    </xf>
    <xf numFmtId="171" fontId="5" fillId="0" borderId="42" xfId="54" applyFont="1" applyFill="1" applyBorder="1" applyAlignment="1">
      <alignment horizontal="center"/>
    </xf>
    <xf numFmtId="181" fontId="5" fillId="0" borderId="43" xfId="63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181" fontId="6" fillId="0" borderId="21" xfId="63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181" fontId="6" fillId="0" borderId="44" xfId="63" applyFont="1" applyFill="1" applyBorder="1" applyAlignment="1">
      <alignment/>
    </xf>
    <xf numFmtId="171" fontId="6" fillId="0" borderId="44" xfId="54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181" fontId="6" fillId="0" borderId="45" xfId="63" applyFont="1" applyFill="1" applyBorder="1" applyAlignment="1">
      <alignment/>
    </xf>
    <xf numFmtId="171" fontId="6" fillId="0" borderId="23" xfId="54" applyFont="1" applyFill="1" applyBorder="1" applyAlignment="1">
      <alignment horizontal="center"/>
    </xf>
    <xf numFmtId="0" fontId="6" fillId="0" borderId="45" xfId="0" applyFont="1" applyFill="1" applyBorder="1" applyAlignment="1">
      <alignment/>
    </xf>
    <xf numFmtId="171" fontId="6" fillId="0" borderId="0" xfId="54" applyFont="1" applyFill="1" applyAlignment="1">
      <alignment horizontal="center"/>
    </xf>
    <xf numFmtId="171" fontId="5" fillId="0" borderId="10" xfId="54" applyFont="1" applyFill="1" applyBorder="1" applyAlignment="1">
      <alignment horizontal="left"/>
    </xf>
    <xf numFmtId="0" fontId="6" fillId="0" borderId="21" xfId="0" applyFont="1" applyFill="1" applyBorder="1" applyAlignment="1">
      <alignment horizontal="center"/>
    </xf>
    <xf numFmtId="171" fontId="6" fillId="0" borderId="21" xfId="54" applyFont="1" applyFill="1" applyBorder="1" applyAlignment="1">
      <alignment/>
    </xf>
    <xf numFmtId="14" fontId="6" fillId="0" borderId="16" xfId="54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46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71" fontId="6" fillId="0" borderId="0" xfId="53" applyFont="1" applyBorder="1" applyAlignment="1">
      <alignment/>
    </xf>
    <xf numFmtId="183" fontId="6" fillId="0" borderId="0" xfId="50" applyNumberFormat="1" applyFont="1" applyBorder="1" applyAlignment="1">
      <alignment/>
    </xf>
    <xf numFmtId="9" fontId="6" fillId="0" borderId="0" xfId="50" applyNumberFormat="1" applyFont="1" applyBorder="1" applyAlignment="1">
      <alignment horizontal="center"/>
    </xf>
    <xf numFmtId="181" fontId="6" fillId="0" borderId="0" xfId="63" applyFont="1" applyBorder="1" applyAlignment="1">
      <alignment/>
    </xf>
    <xf numFmtId="0" fontId="5" fillId="0" borderId="0" xfId="0" applyFont="1" applyBorder="1" applyAlignment="1" quotePrefix="1">
      <alignment horizontal="center"/>
    </xf>
    <xf numFmtId="0" fontId="6" fillId="0" borderId="0" xfId="0" applyFont="1" applyFill="1" applyBorder="1" applyAlignment="1">
      <alignment/>
    </xf>
    <xf numFmtId="171" fontId="6" fillId="0" borderId="0" xfId="54" applyFont="1" applyFill="1" applyBorder="1" applyAlignment="1">
      <alignment/>
    </xf>
    <xf numFmtId="181" fontId="6" fillId="0" borderId="0" xfId="63" applyFont="1" applyFill="1" applyBorder="1" applyAlignment="1">
      <alignment/>
    </xf>
    <xf numFmtId="0" fontId="6" fillId="0" borderId="47" xfId="0" applyFont="1" applyFill="1" applyBorder="1" applyAlignment="1">
      <alignment horizontal="center"/>
    </xf>
    <xf numFmtId="171" fontId="6" fillId="0" borderId="46" xfId="54" applyFont="1" applyFill="1" applyBorder="1" applyAlignment="1">
      <alignment/>
    </xf>
    <xf numFmtId="171" fontId="6" fillId="0" borderId="46" xfId="54" applyFont="1" applyFill="1" applyBorder="1" applyAlignment="1">
      <alignment horizontal="center"/>
    </xf>
    <xf numFmtId="181" fontId="6" fillId="0" borderId="46" xfId="63" applyFont="1" applyFill="1" applyBorder="1" applyAlignment="1">
      <alignment/>
    </xf>
    <xf numFmtId="171" fontId="6" fillId="0" borderId="42" xfId="54" applyFont="1" applyFill="1" applyBorder="1" applyAlignment="1">
      <alignment horizontal="center"/>
    </xf>
    <xf numFmtId="0" fontId="5" fillId="0" borderId="46" xfId="0" applyFont="1" applyFill="1" applyBorder="1" applyAlignment="1">
      <alignment/>
    </xf>
    <xf numFmtId="171" fontId="6" fillId="0" borderId="0" xfId="54" applyFont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39" xfId="0" applyFont="1" applyFill="1" applyBorder="1" applyAlignment="1">
      <alignment horizontal="center"/>
    </xf>
    <xf numFmtId="171" fontId="6" fillId="0" borderId="44" xfId="54" applyFont="1" applyFill="1" applyBorder="1" applyAlignment="1">
      <alignment/>
    </xf>
    <xf numFmtId="171" fontId="6" fillId="0" borderId="48" xfId="54" applyFont="1" applyFill="1" applyBorder="1" applyAlignment="1">
      <alignment horizontal="center"/>
    </xf>
    <xf numFmtId="171" fontId="6" fillId="0" borderId="40" xfId="54" applyFont="1" applyFill="1" applyBorder="1" applyAlignment="1">
      <alignment horizontal="center"/>
    </xf>
    <xf numFmtId="171" fontId="6" fillId="0" borderId="43" xfId="54" applyFont="1" applyFill="1" applyBorder="1" applyAlignment="1">
      <alignment horizontal="center"/>
    </xf>
    <xf numFmtId="171" fontId="0" fillId="0" borderId="0" xfId="53" applyBorder="1" applyAlignment="1">
      <alignment/>
    </xf>
    <xf numFmtId="171" fontId="5" fillId="0" borderId="24" xfId="53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24" xfId="0" applyFont="1" applyFill="1" applyBorder="1" applyAlignment="1">
      <alignment horizontal="left"/>
    </xf>
    <xf numFmtId="0" fontId="5" fillId="0" borderId="25" xfId="0" applyFont="1" applyBorder="1" applyAlignment="1" quotePrefix="1">
      <alignment/>
    </xf>
    <xf numFmtId="181" fontId="5" fillId="0" borderId="46" xfId="63" applyFont="1" applyBorder="1" applyAlignment="1">
      <alignment horizontal="center"/>
    </xf>
    <xf numFmtId="171" fontId="6" fillId="0" borderId="34" xfId="53" applyFont="1" applyBorder="1" applyAlignment="1">
      <alignment horizontal="center"/>
    </xf>
    <xf numFmtId="183" fontId="6" fillId="0" borderId="50" xfId="50" applyNumberFormat="1" applyFont="1" applyBorder="1" applyAlignment="1">
      <alignment/>
    </xf>
    <xf numFmtId="183" fontId="6" fillId="0" borderId="35" xfId="5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51" xfId="0" applyFont="1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_Cronograma F.F_Osvino.MED (2)" xfId="47"/>
    <cellStyle name="Neutra" xfId="48"/>
    <cellStyle name="Nota" xfId="49"/>
    <cellStyle name="Percent" xfId="50"/>
    <cellStyle name="Saída" xfId="51"/>
    <cellStyle name="Comma [0]" xfId="52"/>
    <cellStyle name="Separador de milhares_Cronograma F.F_Osvino.MED (2)" xfId="53"/>
    <cellStyle name="Separador de milhares_Planilha Orç_Custo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"/>
  <sheetViews>
    <sheetView zoomScalePageLayoutView="0" workbookViewId="0" topLeftCell="A1">
      <selection activeCell="C29" sqref="C29"/>
    </sheetView>
  </sheetViews>
  <sheetFormatPr defaultColWidth="11.421875" defaultRowHeight="12.75"/>
  <cols>
    <col min="1" max="1" width="6.8515625" style="3" customWidth="1"/>
    <col min="2" max="2" width="42.140625" style="1" customWidth="1"/>
    <col min="3" max="3" width="9.00390625" style="8" customWidth="1"/>
    <col min="4" max="4" width="6.00390625" style="4" customWidth="1"/>
    <col min="5" max="5" width="9.57421875" style="6" customWidth="1"/>
    <col min="6" max="6" width="9.00390625" style="9" customWidth="1"/>
    <col min="7" max="7" width="10.7109375" style="9" customWidth="1"/>
    <col min="8" max="8" width="12.140625" style="9" customWidth="1"/>
    <col min="9" max="10" width="13.7109375" style="8" customWidth="1"/>
    <col min="11" max="11" width="11.421875" style="6" customWidth="1"/>
    <col min="12" max="16384" width="11.421875" style="1" customWidth="1"/>
  </cols>
  <sheetData>
    <row r="1" spans="1:10" ht="3" customHeight="1" thickBot="1">
      <c r="A1" s="85"/>
      <c r="B1" s="86"/>
      <c r="C1" s="12"/>
      <c r="D1" s="87"/>
      <c r="E1" s="88"/>
      <c r="F1" s="89"/>
      <c r="G1" s="89"/>
      <c r="H1" s="89"/>
      <c r="I1" s="12"/>
      <c r="J1" s="12"/>
    </row>
    <row r="2" spans="1:11" s="2" customFormat="1" ht="18.75" customHeight="1" thickBot="1">
      <c r="A2" s="90"/>
      <c r="B2" s="91"/>
      <c r="C2" s="92"/>
      <c r="D2" s="93" t="s">
        <v>0</v>
      </c>
      <c r="E2" s="94"/>
      <c r="F2" s="95"/>
      <c r="G2" s="95"/>
      <c r="H2" s="95"/>
      <c r="I2" s="96"/>
      <c r="J2" s="97"/>
      <c r="K2" s="7"/>
    </row>
    <row r="3" spans="1:23" s="2" customFormat="1" ht="21" customHeight="1" thickBot="1">
      <c r="A3" s="98"/>
      <c r="B3" s="99"/>
      <c r="C3" s="100" t="s">
        <v>31</v>
      </c>
      <c r="D3" s="101"/>
      <c r="E3" s="102"/>
      <c r="F3" s="103"/>
      <c r="G3" s="103"/>
      <c r="H3" s="103"/>
      <c r="I3" s="104"/>
      <c r="J3" s="105"/>
      <c r="K3" s="10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10" ht="16.5" customHeight="1" thickBot="1">
      <c r="A4" s="106"/>
      <c r="B4" s="106"/>
      <c r="C4" s="109" t="s">
        <v>55</v>
      </c>
      <c r="D4" s="106"/>
      <c r="E4" s="106"/>
      <c r="F4" s="106"/>
      <c r="G4" s="106"/>
      <c r="H4" s="106"/>
      <c r="I4" s="106"/>
      <c r="J4" s="106"/>
    </row>
    <row r="5" spans="1:11" s="2" customFormat="1" ht="21" customHeight="1" thickBot="1">
      <c r="A5" s="107" t="s">
        <v>1</v>
      </c>
      <c r="B5" s="108" t="s">
        <v>2</v>
      </c>
      <c r="C5" s="109" t="s">
        <v>32</v>
      </c>
      <c r="D5" s="110" t="s">
        <v>53</v>
      </c>
      <c r="E5" s="111"/>
      <c r="F5" s="112"/>
      <c r="G5" s="112"/>
      <c r="H5" s="112"/>
      <c r="I5" s="113"/>
      <c r="J5" s="105"/>
      <c r="K5" s="7"/>
    </row>
    <row r="6" spans="1:10" ht="11.25" customHeight="1" thickBot="1">
      <c r="A6" s="106"/>
      <c r="B6" s="106"/>
      <c r="C6" s="106"/>
      <c r="D6" s="106"/>
      <c r="E6" s="106"/>
      <c r="F6" s="106"/>
      <c r="G6" s="106"/>
      <c r="H6" s="106"/>
      <c r="I6" s="106"/>
      <c r="J6" s="106"/>
    </row>
    <row r="7" spans="1:10" ht="14.25" customHeight="1" thickBot="1">
      <c r="A7" s="114" t="s">
        <v>3</v>
      </c>
      <c r="B7" s="115" t="s">
        <v>4</v>
      </c>
      <c r="C7" s="116" t="s">
        <v>34</v>
      </c>
      <c r="D7" s="115" t="s">
        <v>5</v>
      </c>
      <c r="E7" s="116" t="s">
        <v>6</v>
      </c>
      <c r="F7" s="117" t="s">
        <v>7</v>
      </c>
      <c r="G7" s="117" t="s">
        <v>8</v>
      </c>
      <c r="H7" s="116" t="s">
        <v>9</v>
      </c>
      <c r="I7" s="116" t="s">
        <v>10</v>
      </c>
      <c r="J7" s="118" t="s">
        <v>11</v>
      </c>
    </row>
    <row r="8" spans="1:10" ht="14.25" customHeight="1" thickBot="1">
      <c r="A8" s="85"/>
      <c r="B8" s="85"/>
      <c r="C8" s="119"/>
      <c r="D8" s="85"/>
      <c r="E8" s="119"/>
      <c r="F8" s="120"/>
      <c r="G8" s="120"/>
      <c r="H8" s="119"/>
      <c r="I8" s="119"/>
      <c r="J8" s="119"/>
    </row>
    <row r="9" spans="1:12" ht="14.25" customHeight="1" thickBot="1">
      <c r="A9" s="114">
        <v>1</v>
      </c>
      <c r="B9" s="157" t="s">
        <v>47</v>
      </c>
      <c r="C9" s="159"/>
      <c r="D9" s="160"/>
      <c r="E9" s="160"/>
      <c r="F9" s="160"/>
      <c r="G9" s="161"/>
      <c r="H9" s="122">
        <f>SUM(H10:H10)</f>
        <v>5095.8</v>
      </c>
      <c r="I9" s="122">
        <f>SUM(I10:I10)</f>
        <v>3397.22</v>
      </c>
      <c r="J9" s="121">
        <f>SUM(J10:J10)</f>
        <v>8493.02</v>
      </c>
      <c r="K9" s="155"/>
      <c r="L9" s="155"/>
    </row>
    <row r="10" spans="1:12" ht="11.25">
      <c r="A10" s="128" t="s">
        <v>38</v>
      </c>
      <c r="B10" s="131" t="s">
        <v>50</v>
      </c>
      <c r="C10" s="158">
        <v>2</v>
      </c>
      <c r="D10" s="125" t="s">
        <v>48</v>
      </c>
      <c r="E10" s="127">
        <v>2547.9</v>
      </c>
      <c r="F10" s="127">
        <v>1698.61</v>
      </c>
      <c r="G10" s="126">
        <f>C10*E10+C10*F10</f>
        <v>8493.02</v>
      </c>
      <c r="H10" s="129">
        <f>C10*E10</f>
        <v>5095.8</v>
      </c>
      <c r="I10" s="129">
        <f>F10*C10</f>
        <v>3397.22</v>
      </c>
      <c r="J10" s="130">
        <f>H10+I10</f>
        <v>8493.02</v>
      </c>
      <c r="K10" s="155"/>
      <c r="L10" s="155"/>
    </row>
    <row r="11" spans="1:10" ht="13.5" thickBot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</row>
    <row r="12" spans="1:12" ht="14.25" customHeight="1" thickBot="1">
      <c r="A12" s="114">
        <v>2</v>
      </c>
      <c r="B12" s="157" t="s">
        <v>35</v>
      </c>
      <c r="C12" s="159"/>
      <c r="D12" s="160"/>
      <c r="E12" s="160"/>
      <c r="F12" s="160"/>
      <c r="G12" s="161"/>
      <c r="H12" s="122">
        <f>SUM(H13:H13)</f>
        <v>6275.5</v>
      </c>
      <c r="I12" s="122">
        <f>SUM(I13:I13)</f>
        <v>4183.63</v>
      </c>
      <c r="J12" s="121">
        <f>SUM(J13:J13)</f>
        <v>10459.130000000001</v>
      </c>
      <c r="K12" s="155"/>
      <c r="L12" s="155"/>
    </row>
    <row r="13" spans="1:12" ht="11.25">
      <c r="A13" s="128">
        <v>2.1</v>
      </c>
      <c r="B13" s="131" t="s">
        <v>51</v>
      </c>
      <c r="C13" s="158">
        <v>11</v>
      </c>
      <c r="D13" s="125" t="s">
        <v>36</v>
      </c>
      <c r="E13" s="127">
        <v>570.5</v>
      </c>
      <c r="F13" s="127">
        <v>380.33</v>
      </c>
      <c r="G13" s="126">
        <f>C13*E13+C13*F13</f>
        <v>10459.130000000001</v>
      </c>
      <c r="H13" s="129">
        <f>C13*E13</f>
        <v>6275.5</v>
      </c>
      <c r="I13" s="129">
        <f>F13*C13</f>
        <v>4183.63</v>
      </c>
      <c r="J13" s="130">
        <f>H13+I13</f>
        <v>10459.130000000001</v>
      </c>
      <c r="K13" s="155"/>
      <c r="L13" s="155"/>
    </row>
    <row r="14" spans="1:12" ht="12" thickBot="1">
      <c r="A14" s="87"/>
      <c r="B14" s="146"/>
      <c r="C14" s="147"/>
      <c r="D14" s="87"/>
      <c r="E14" s="12"/>
      <c r="F14" s="12"/>
      <c r="G14" s="148"/>
      <c r="H14" s="148"/>
      <c r="I14" s="148"/>
      <c r="J14" s="12"/>
      <c r="K14" s="155"/>
      <c r="L14" s="155"/>
    </row>
    <row r="15" spans="1:12" ht="12" thickBot="1">
      <c r="A15" s="149"/>
      <c r="B15" s="154" t="s">
        <v>12</v>
      </c>
      <c r="C15" s="150"/>
      <c r="D15" s="139"/>
      <c r="E15" s="151"/>
      <c r="F15" s="151"/>
      <c r="G15" s="152"/>
      <c r="H15" s="152"/>
      <c r="I15" s="152"/>
      <c r="J15" s="153">
        <f>J9+J12</f>
        <v>18952.15</v>
      </c>
      <c r="K15" s="155"/>
      <c r="L15" s="155"/>
    </row>
    <row r="16" spans="1:12" ht="11.25">
      <c r="A16" s="87"/>
      <c r="B16" s="156"/>
      <c r="C16" s="147"/>
      <c r="D16" s="87"/>
      <c r="E16" s="12"/>
      <c r="F16" s="12"/>
      <c r="G16" s="148"/>
      <c r="H16" s="148"/>
      <c r="I16" s="148"/>
      <c r="J16" s="12"/>
      <c r="K16" s="155"/>
      <c r="L16" s="155"/>
    </row>
    <row r="17" spans="1:12" ht="11.25">
      <c r="A17" s="87"/>
      <c r="B17" s="156" t="s">
        <v>54</v>
      </c>
      <c r="C17" s="147"/>
      <c r="D17" s="87"/>
      <c r="E17" s="12"/>
      <c r="F17" s="12"/>
      <c r="G17" s="148"/>
      <c r="H17" s="148"/>
      <c r="I17" s="148"/>
      <c r="J17" s="12"/>
      <c r="K17" s="155"/>
      <c r="L17" s="155"/>
    </row>
    <row r="18" spans="1:10" ht="55.5" customHeight="1" thickBot="1">
      <c r="A18" s="85"/>
      <c r="B18" s="138"/>
      <c r="C18" s="132"/>
      <c r="D18" s="134"/>
      <c r="E18" s="135"/>
      <c r="F18" s="124"/>
      <c r="G18" s="123"/>
      <c r="H18" s="106"/>
      <c r="I18" s="132"/>
      <c r="J18" s="132"/>
    </row>
    <row r="19" spans="1:10" ht="12.75">
      <c r="A19" s="85"/>
      <c r="B19" s="85" t="s">
        <v>13</v>
      </c>
      <c r="C19" s="12"/>
      <c r="D19" s="87"/>
      <c r="E19" s="1"/>
      <c r="F19" s="119" t="s">
        <v>14</v>
      </c>
      <c r="G19" s="89"/>
      <c r="H19" s="89"/>
      <c r="I19" s="137"/>
      <c r="J19" s="133" t="s">
        <v>15</v>
      </c>
    </row>
    <row r="20" spans="1:10" ht="12" thickBot="1">
      <c r="A20" s="85"/>
      <c r="B20" s="87" t="s">
        <v>37</v>
      </c>
      <c r="C20" s="12"/>
      <c r="D20" s="87"/>
      <c r="E20" s="88"/>
      <c r="F20" s="89"/>
      <c r="G20" s="89"/>
      <c r="H20" s="89"/>
      <c r="I20" s="12"/>
      <c r="J20" s="136">
        <v>43375</v>
      </c>
    </row>
    <row r="21" ht="11.25">
      <c r="A21" s="5"/>
    </row>
  </sheetData>
  <sheetProtection/>
  <printOptions horizontalCentered="1" verticalCentered="1"/>
  <pageMargins left="0" right="0" top="0.25" bottom="0.25" header="0.1968503937007874" footer="0.1968503937007874"/>
  <pageSetup horizontalDpi="120" verticalDpi="12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7"/>
  <sheetViews>
    <sheetView tabSelected="1" zoomScalePageLayoutView="0" workbookViewId="0" topLeftCell="A4">
      <selection activeCell="H5" sqref="H5"/>
    </sheetView>
  </sheetViews>
  <sheetFormatPr defaultColWidth="11.421875" defaultRowHeight="12.75"/>
  <cols>
    <col min="1" max="1" width="4.140625" style="4" customWidth="1"/>
    <col min="2" max="2" width="27.57421875" style="39" customWidth="1"/>
    <col min="3" max="3" width="15.57421875" style="40" customWidth="1"/>
    <col min="4" max="4" width="3.28125" style="3" customWidth="1"/>
    <col min="5" max="5" width="6.28125" style="41" customWidth="1"/>
    <col min="6" max="6" width="8.7109375" style="40" customWidth="1"/>
    <col min="7" max="7" width="6.28125" style="41" customWidth="1"/>
    <col min="8" max="8" width="9.7109375" style="40" customWidth="1"/>
    <col min="9" max="9" width="6.00390625" style="41" customWidth="1"/>
    <col min="10" max="10" width="9.7109375" style="40" customWidth="1"/>
    <col min="11" max="11" width="6.140625" style="41" customWidth="1"/>
    <col min="12" max="12" width="9.7109375" style="40" customWidth="1"/>
    <col min="13" max="13" width="6.140625" style="41" customWidth="1"/>
    <col min="14" max="14" width="9.7109375" style="40" customWidth="1"/>
    <col min="15" max="15" width="6.28125" style="41" customWidth="1"/>
    <col min="16" max="16" width="9.7109375" style="40" customWidth="1"/>
    <col min="17" max="17" width="8.00390625" style="42" customWidth="1"/>
    <col min="18" max="18" width="10.8515625" style="1" customWidth="1"/>
    <col min="19" max="16384" width="11.421875" style="1" customWidth="1"/>
  </cols>
  <sheetData>
    <row r="1" spans="1:18" s="2" customFormat="1" ht="18.75" customHeight="1">
      <c r="A1" s="14"/>
      <c r="B1" s="15"/>
      <c r="C1" s="16"/>
      <c r="D1" s="17"/>
      <c r="F1" s="16"/>
      <c r="G1" s="16"/>
      <c r="H1" s="19"/>
      <c r="I1" s="18" t="s">
        <v>16</v>
      </c>
      <c r="J1" s="21"/>
      <c r="K1" s="21"/>
      <c r="L1" s="19"/>
      <c r="M1" s="20"/>
      <c r="N1" s="19"/>
      <c r="O1" s="22"/>
      <c r="P1" s="17"/>
      <c r="Q1" s="22"/>
      <c r="R1" s="23"/>
    </row>
    <row r="2" spans="1:18" s="2" customFormat="1" ht="15" customHeight="1">
      <c r="A2" s="24"/>
      <c r="B2" s="25"/>
      <c r="C2" s="26"/>
      <c r="D2" s="27"/>
      <c r="F2" s="28"/>
      <c r="G2" s="28"/>
      <c r="H2" s="28"/>
      <c r="I2" s="84" t="s">
        <v>52</v>
      </c>
      <c r="J2" s="28"/>
      <c r="K2" s="29"/>
      <c r="L2" s="30"/>
      <c r="M2" s="31"/>
      <c r="N2" s="31"/>
      <c r="O2" s="32"/>
      <c r="P2" s="33"/>
      <c r="Q2" s="31"/>
      <c r="R2" s="34"/>
    </row>
    <row r="3" spans="1:18" s="2" customFormat="1" ht="15" customHeight="1">
      <c r="A3" s="24"/>
      <c r="B3" s="35"/>
      <c r="C3" s="28"/>
      <c r="D3" s="36"/>
      <c r="E3" s="27"/>
      <c r="F3" s="28"/>
      <c r="G3" s="28"/>
      <c r="H3" s="30"/>
      <c r="I3" s="27" t="s">
        <v>46</v>
      </c>
      <c r="J3" s="37"/>
      <c r="K3" s="32"/>
      <c r="L3" s="30"/>
      <c r="M3" s="31"/>
      <c r="N3" s="31"/>
      <c r="O3" s="32"/>
      <c r="P3" s="38"/>
      <c r="Q3" s="31"/>
      <c r="R3" s="34"/>
    </row>
    <row r="4" spans="1:18" s="2" customFormat="1" ht="15" customHeight="1">
      <c r="A4" s="145"/>
      <c r="B4" s="35"/>
      <c r="C4" s="28"/>
      <c r="D4" s="36"/>
      <c r="E4" s="27"/>
      <c r="F4" s="28"/>
      <c r="G4" s="28"/>
      <c r="H4" s="30"/>
      <c r="I4" s="27"/>
      <c r="J4" s="37"/>
      <c r="K4" s="32"/>
      <c r="L4" s="30"/>
      <c r="M4" s="31"/>
      <c r="N4" s="31"/>
      <c r="O4" s="32"/>
      <c r="P4" s="38"/>
      <c r="Q4" s="31"/>
      <c r="R4" s="31"/>
    </row>
    <row r="5" spans="1:18" s="2" customFormat="1" ht="15" customHeight="1">
      <c r="A5" s="145"/>
      <c r="B5" s="35"/>
      <c r="C5" s="28"/>
      <c r="D5" s="36"/>
      <c r="E5" s="27"/>
      <c r="F5" s="28"/>
      <c r="G5" s="28"/>
      <c r="H5" s="30"/>
      <c r="I5" s="27"/>
      <c r="J5" s="37"/>
      <c r="K5" s="32"/>
      <c r="L5" s="30"/>
      <c r="M5" s="31"/>
      <c r="N5" s="31"/>
      <c r="O5" s="32"/>
      <c r="P5" s="38"/>
      <c r="Q5" s="31"/>
      <c r="R5" s="31"/>
    </row>
    <row r="6" ht="12" thickBot="1"/>
    <row r="7" spans="1:18" s="3" customFormat="1" ht="11.25">
      <c r="A7" s="13" t="s">
        <v>17</v>
      </c>
      <c r="B7" s="14" t="s">
        <v>18</v>
      </c>
      <c r="C7" s="43" t="s">
        <v>39</v>
      </c>
      <c r="D7" s="14"/>
      <c r="E7" s="44" t="s">
        <v>19</v>
      </c>
      <c r="F7" s="45"/>
      <c r="G7" s="44" t="s">
        <v>20</v>
      </c>
      <c r="H7" s="45"/>
      <c r="I7" s="44" t="s">
        <v>21</v>
      </c>
      <c r="J7" s="45"/>
      <c r="K7" s="44" t="s">
        <v>22</v>
      </c>
      <c r="L7" s="45"/>
      <c r="M7" s="44" t="s">
        <v>23</v>
      </c>
      <c r="N7" s="45"/>
      <c r="O7" s="44" t="s">
        <v>24</v>
      </c>
      <c r="P7" s="46"/>
      <c r="Q7" s="47" t="s">
        <v>12</v>
      </c>
      <c r="R7" s="48"/>
    </row>
    <row r="8" spans="1:18" ht="12" thickBot="1">
      <c r="A8" s="49"/>
      <c r="B8" s="50"/>
      <c r="C8" s="51"/>
      <c r="D8" s="52"/>
      <c r="E8" s="53" t="s">
        <v>25</v>
      </c>
      <c r="F8" s="54" t="s">
        <v>40</v>
      </c>
      <c r="G8" s="53" t="s">
        <v>25</v>
      </c>
      <c r="H8" s="54" t="s">
        <v>40</v>
      </c>
      <c r="I8" s="53" t="s">
        <v>25</v>
      </c>
      <c r="J8" s="54" t="s">
        <v>40</v>
      </c>
      <c r="K8" s="53" t="s">
        <v>25</v>
      </c>
      <c r="L8" s="54" t="s">
        <v>40</v>
      </c>
      <c r="M8" s="53" t="s">
        <v>25</v>
      </c>
      <c r="N8" s="54" t="s">
        <v>40</v>
      </c>
      <c r="O8" s="55" t="s">
        <v>25</v>
      </c>
      <c r="P8" s="56" t="s">
        <v>40</v>
      </c>
      <c r="Q8" s="57" t="s">
        <v>25</v>
      </c>
      <c r="R8" s="58" t="s">
        <v>26</v>
      </c>
    </row>
    <row r="9" spans="1:18" ht="13.5" thickBot="1">
      <c r="A9" s="59"/>
      <c r="B9" s="166"/>
      <c r="C9" s="162"/>
      <c r="D9" s="173"/>
      <c r="E9" s="63"/>
      <c r="F9" s="61"/>
      <c r="G9" s="63"/>
      <c r="H9" s="61"/>
      <c r="I9" s="63"/>
      <c r="J9" s="61"/>
      <c r="K9" s="63"/>
      <c r="L9" s="61"/>
      <c r="M9" s="63"/>
      <c r="N9" s="61"/>
      <c r="O9" s="63"/>
      <c r="P9" s="61"/>
      <c r="Q9" s="64"/>
      <c r="R9" s="59"/>
    </row>
    <row r="10" spans="1:18" ht="12" thickBot="1">
      <c r="A10" s="164">
        <v>2</v>
      </c>
      <c r="B10" s="167" t="s">
        <v>49</v>
      </c>
      <c r="C10" s="169">
        <f>'Orçamento 120'!J9</f>
        <v>8493.02</v>
      </c>
      <c r="D10" s="174" t="s">
        <v>27</v>
      </c>
      <c r="E10" s="171">
        <v>0.5</v>
      </c>
      <c r="F10" s="67">
        <f>E10*C10</f>
        <v>4246.51</v>
      </c>
      <c r="G10" s="77">
        <v>0.5</v>
      </c>
      <c r="H10" s="67">
        <f>G10*C10</f>
        <v>4246.51</v>
      </c>
      <c r="I10" s="78"/>
      <c r="J10" s="67">
        <f>I10*C10</f>
        <v>0</v>
      </c>
      <c r="K10" s="78"/>
      <c r="L10" s="67">
        <f>K10*C10</f>
        <v>0</v>
      </c>
      <c r="M10" s="78"/>
      <c r="N10" s="67">
        <f>M10*C10</f>
        <v>0</v>
      </c>
      <c r="O10" s="78"/>
      <c r="P10" s="67">
        <f>O10*C10</f>
        <v>0</v>
      </c>
      <c r="Q10" s="68">
        <f>O10+M10+K10+I10+G10+E10</f>
        <v>1</v>
      </c>
      <c r="R10" s="79">
        <f>Q10*C10</f>
        <v>8493.02</v>
      </c>
    </row>
    <row r="11" spans="1:18" ht="11.25">
      <c r="A11" s="164">
        <v>3</v>
      </c>
      <c r="B11" s="167" t="s">
        <v>42</v>
      </c>
      <c r="C11" s="169">
        <f>'Orçamento 120'!J12</f>
        <v>10459.130000000001</v>
      </c>
      <c r="D11" s="174" t="s">
        <v>27</v>
      </c>
      <c r="E11" s="171">
        <v>0.5</v>
      </c>
      <c r="F11" s="67">
        <f>E11*C11</f>
        <v>5229.5650000000005</v>
      </c>
      <c r="G11" s="77">
        <v>0.5</v>
      </c>
      <c r="H11" s="67">
        <f>G11*C11</f>
        <v>5229.5650000000005</v>
      </c>
      <c r="I11" s="78"/>
      <c r="J11" s="67">
        <f>I11*C11</f>
        <v>0</v>
      </c>
      <c r="K11" s="78"/>
      <c r="L11" s="67">
        <f>K11*C11</f>
        <v>0</v>
      </c>
      <c r="M11" s="78"/>
      <c r="N11" s="67">
        <f>M11*C11</f>
        <v>0</v>
      </c>
      <c r="O11" s="78"/>
      <c r="P11" s="67">
        <f>O11*C11</f>
        <v>0</v>
      </c>
      <c r="Q11" s="68">
        <f>O11+M11+K11+I11+G11+E11</f>
        <v>1</v>
      </c>
      <c r="R11" s="79">
        <f>Q11*C11</f>
        <v>10459.130000000001</v>
      </c>
    </row>
    <row r="12" spans="1:18" ht="12" thickBot="1">
      <c r="A12" s="165"/>
      <c r="B12" s="168"/>
      <c r="C12" s="170"/>
      <c r="D12" s="73"/>
      <c r="E12" s="172"/>
      <c r="F12" s="67">
        <f>E12*C12</f>
        <v>0</v>
      </c>
      <c r="G12" s="53"/>
      <c r="H12" s="67">
        <f>G12*C12</f>
        <v>0</v>
      </c>
      <c r="I12" s="70"/>
      <c r="J12" s="67">
        <f>I12*C12</f>
        <v>0</v>
      </c>
      <c r="K12" s="70"/>
      <c r="L12" s="67">
        <f>K12*C12</f>
        <v>0</v>
      </c>
      <c r="M12" s="70"/>
      <c r="N12" s="67">
        <f>M12*C12</f>
        <v>0</v>
      </c>
      <c r="O12" s="70"/>
      <c r="P12" s="67">
        <f>O12*C12</f>
        <v>0</v>
      </c>
      <c r="Q12" s="68">
        <f>O12+M12+K12+I12+G12+E12</f>
        <v>0</v>
      </c>
      <c r="R12" s="79">
        <f>Q12*C12</f>
        <v>0</v>
      </c>
    </row>
    <row r="13" spans="1:18" ht="13.5" thickBot="1">
      <c r="A13" s="59"/>
      <c r="B13" s="60"/>
      <c r="C13" s="61"/>
      <c r="D13" s="62"/>
      <c r="E13" s="63"/>
      <c r="F13" s="61"/>
      <c r="G13" s="63"/>
      <c r="H13" s="61"/>
      <c r="I13" s="63"/>
      <c r="J13" s="61"/>
      <c r="K13" s="63"/>
      <c r="L13" s="61"/>
      <c r="M13" s="63"/>
      <c r="N13" s="61"/>
      <c r="O13" s="63"/>
      <c r="P13" s="61"/>
      <c r="Q13" s="64"/>
      <c r="R13" s="83"/>
    </row>
    <row r="14" spans="1:18" ht="11.25">
      <c r="A14" s="65"/>
      <c r="B14" s="5" t="s">
        <v>12</v>
      </c>
      <c r="C14" s="74">
        <f>SUM(C10:C12)</f>
        <v>18952.15</v>
      </c>
      <c r="D14" s="71" t="s">
        <v>27</v>
      </c>
      <c r="E14" s="66">
        <f>F14/C14</f>
        <v>0.5</v>
      </c>
      <c r="F14" s="67">
        <f>SUM(F10:F12)</f>
        <v>9476.075</v>
      </c>
      <c r="G14" s="66">
        <f>H14/C14</f>
        <v>0.5</v>
      </c>
      <c r="H14" s="67">
        <f>SUM(H10:H12)</f>
        <v>9476.075</v>
      </c>
      <c r="I14" s="66">
        <f>J14/C14</f>
        <v>0</v>
      </c>
      <c r="J14" s="67">
        <f>SUM(J10:J12)</f>
        <v>0</v>
      </c>
      <c r="K14" s="66">
        <f>L14/C14</f>
        <v>0</v>
      </c>
      <c r="L14" s="67">
        <f>SUM(L10:L12)</f>
        <v>0</v>
      </c>
      <c r="M14" s="66">
        <f>N14/C14</f>
        <v>0</v>
      </c>
      <c r="N14" s="67">
        <f>SUM(N10:N12)</f>
        <v>0</v>
      </c>
      <c r="O14" s="66">
        <f>P14/C14</f>
        <v>0</v>
      </c>
      <c r="P14" s="67">
        <f>SUM(P10:P12)</f>
        <v>0</v>
      </c>
      <c r="Q14" s="68">
        <f>O14+M14+K14+I14+G14+E14</f>
        <v>1</v>
      </c>
      <c r="R14" s="80">
        <f>SUM(R10:R12)</f>
        <v>18952.15</v>
      </c>
    </row>
    <row r="15" spans="1:18" ht="12" thickBot="1">
      <c r="A15" s="49"/>
      <c r="B15" s="69"/>
      <c r="C15" s="72"/>
      <c r="D15" s="73" t="s">
        <v>28</v>
      </c>
      <c r="E15" s="53">
        <v>0</v>
      </c>
      <c r="F15" s="54" t="s">
        <v>41</v>
      </c>
      <c r="G15" s="53">
        <v>0</v>
      </c>
      <c r="H15" s="54" t="s">
        <v>41</v>
      </c>
      <c r="I15" s="53">
        <v>0</v>
      </c>
      <c r="J15" s="54" t="s">
        <v>41</v>
      </c>
      <c r="K15" s="53">
        <v>0</v>
      </c>
      <c r="L15" s="54" t="s">
        <v>41</v>
      </c>
      <c r="M15" s="53">
        <v>0</v>
      </c>
      <c r="N15" s="54" t="s">
        <v>41</v>
      </c>
      <c r="O15" s="53">
        <v>0</v>
      </c>
      <c r="P15" s="54" t="s">
        <v>41</v>
      </c>
      <c r="Q15" s="68">
        <f>O15+M15+K15+I15+G15+E15</f>
        <v>0</v>
      </c>
      <c r="R15" s="81" t="s">
        <v>41</v>
      </c>
    </row>
    <row r="16" spans="1:18" ht="13.5" thickBot="1">
      <c r="A16" s="59"/>
      <c r="B16" s="60"/>
      <c r="C16" s="61"/>
      <c r="D16" s="62"/>
      <c r="E16" s="63"/>
      <c r="F16" s="61"/>
      <c r="G16" s="63"/>
      <c r="H16" s="61"/>
      <c r="I16" s="63"/>
      <c r="J16" s="61"/>
      <c r="K16" s="63"/>
      <c r="L16" s="61"/>
      <c r="M16" s="63"/>
      <c r="N16" s="61"/>
      <c r="O16" s="63"/>
      <c r="P16" s="61"/>
      <c r="Q16" s="64"/>
      <c r="R16" s="83"/>
    </row>
    <row r="17" spans="1:18" ht="11.25">
      <c r="A17" s="65"/>
      <c r="B17" s="5" t="s">
        <v>29</v>
      </c>
      <c r="C17" s="163">
        <f>C14</f>
        <v>18952.15</v>
      </c>
      <c r="D17" s="71" t="s">
        <v>27</v>
      </c>
      <c r="E17" s="66">
        <f>E14</f>
        <v>0.5</v>
      </c>
      <c r="F17" s="67">
        <f>E17*C17</f>
        <v>9476.075</v>
      </c>
      <c r="G17" s="66">
        <f>G14+E14</f>
        <v>1</v>
      </c>
      <c r="H17" s="67">
        <f>G17*C17</f>
        <v>18952.15</v>
      </c>
      <c r="I17" s="66">
        <f>I14+G14+E14</f>
        <v>1</v>
      </c>
      <c r="J17" s="67">
        <f>I17*C17</f>
        <v>18952.15</v>
      </c>
      <c r="K17" s="66">
        <f>K14+I14+G14+E14</f>
        <v>1</v>
      </c>
      <c r="L17" s="67">
        <f>K17*C17</f>
        <v>18952.15</v>
      </c>
      <c r="M17" s="66">
        <f>M14+K14+I14+G14+E14</f>
        <v>1</v>
      </c>
      <c r="N17" s="67">
        <f>M17*C17</f>
        <v>18952.15</v>
      </c>
      <c r="O17" s="66">
        <f>O14+M14+K14+I14+G14+E14</f>
        <v>1</v>
      </c>
      <c r="P17" s="67">
        <f>O17*C17</f>
        <v>18952.15</v>
      </c>
      <c r="Q17" s="68">
        <f>O14+M14+K14+I14+G14+E14</f>
        <v>1</v>
      </c>
      <c r="R17" s="80">
        <f>Q17*C17</f>
        <v>18952.15</v>
      </c>
    </row>
    <row r="18" spans="1:18" ht="12" thickBot="1">
      <c r="A18" s="49"/>
      <c r="B18" s="75"/>
      <c r="C18" s="72"/>
      <c r="D18" s="73" t="s">
        <v>28</v>
      </c>
      <c r="E18" s="53">
        <v>0</v>
      </c>
      <c r="F18" s="54" t="s">
        <v>41</v>
      </c>
      <c r="G18" s="53">
        <v>0</v>
      </c>
      <c r="H18" s="54" t="s">
        <v>41</v>
      </c>
      <c r="I18" s="53">
        <v>0</v>
      </c>
      <c r="J18" s="54" t="s">
        <v>41</v>
      </c>
      <c r="K18" s="53">
        <v>0</v>
      </c>
      <c r="L18" s="54" t="s">
        <v>41</v>
      </c>
      <c r="M18" s="53">
        <v>0</v>
      </c>
      <c r="N18" s="54" t="s">
        <v>41</v>
      </c>
      <c r="O18" s="53">
        <v>0</v>
      </c>
      <c r="P18" s="54" t="s">
        <v>41</v>
      </c>
      <c r="Q18" s="57">
        <v>0</v>
      </c>
      <c r="R18" s="81" t="s">
        <v>41</v>
      </c>
    </row>
    <row r="19" spans="1:18" ht="11.25">
      <c r="A19" s="140"/>
      <c r="B19" s="5"/>
      <c r="C19" s="141"/>
      <c r="D19" s="5"/>
      <c r="E19" s="142"/>
      <c r="F19" s="141"/>
      <c r="G19" s="142"/>
      <c r="H19" s="141"/>
      <c r="I19" s="142"/>
      <c r="J19" s="141"/>
      <c r="K19" s="142"/>
      <c r="L19" s="141"/>
      <c r="M19" s="142"/>
      <c r="N19" s="141"/>
      <c r="O19" s="142"/>
      <c r="P19" s="141"/>
      <c r="Q19" s="143"/>
      <c r="R19" s="144"/>
    </row>
    <row r="20" spans="1:18" ht="11.25">
      <c r="A20" s="140"/>
      <c r="B20" s="5"/>
      <c r="C20" s="141"/>
      <c r="D20" s="5"/>
      <c r="E20" s="142"/>
      <c r="F20" s="141"/>
      <c r="G20" s="142"/>
      <c r="H20" s="141"/>
      <c r="I20" s="142"/>
      <c r="J20" s="141"/>
      <c r="K20" s="142"/>
      <c r="L20" s="141"/>
      <c r="M20" s="142"/>
      <c r="N20" s="141"/>
      <c r="O20" s="142"/>
      <c r="P20" s="141"/>
      <c r="Q20" s="143"/>
      <c r="R20" s="144"/>
    </row>
    <row r="23" spans="3:12" ht="11.25">
      <c r="C23" s="82"/>
      <c r="F23" s="40" t="s">
        <v>43</v>
      </c>
      <c r="L23" s="40" t="s">
        <v>43</v>
      </c>
    </row>
    <row r="24" spans="7:13" ht="11.25">
      <c r="G24" s="76" t="s">
        <v>30</v>
      </c>
      <c r="K24" s="76"/>
      <c r="M24" s="76" t="s">
        <v>33</v>
      </c>
    </row>
    <row r="25" spans="7:13" ht="11.25">
      <c r="G25" s="76" t="s">
        <v>44</v>
      </c>
      <c r="K25" s="76"/>
      <c r="M25" s="76"/>
    </row>
    <row r="26" spans="7:13" ht="11.25">
      <c r="G26" s="76" t="s">
        <v>45</v>
      </c>
      <c r="K26" s="76"/>
      <c r="M26" s="76"/>
    </row>
    <row r="27" ht="11.25">
      <c r="C27" s="82"/>
    </row>
  </sheetData>
  <sheetProtection/>
  <printOptions horizontalCentered="1" verticalCentered="1"/>
  <pageMargins left="0.1968503937007874" right="0.1968503937007874" top="0.7874015748031497" bottom="0.7874015748031497" header="0.5118110236220472" footer="0.5118110236220472"/>
  <pageSetup horizontalDpi="300" verticalDpi="300" orientation="landscape" paperSize="9" scale="85" r:id="rId1"/>
  <headerFooter alignWithMargins="0">
    <oddHeader>&amp;CPágina &amp;P&amp;RSDS - Ponte São Gotardo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CEF</dc:creator>
  <cp:keywords/>
  <dc:description/>
  <cp:lastModifiedBy>Administracao</cp:lastModifiedBy>
  <cp:lastPrinted>2018-10-02T11:53:27Z</cp:lastPrinted>
  <dcterms:created xsi:type="dcterms:W3CDTF">1997-06-11T11:23:47Z</dcterms:created>
  <dcterms:modified xsi:type="dcterms:W3CDTF">2019-02-06T11:37:35Z</dcterms:modified>
  <cp:category/>
  <cp:version/>
  <cp:contentType/>
  <cp:contentStatus/>
</cp:coreProperties>
</file>